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8" windowWidth="17496" windowHeight="9432"/>
  </bookViews>
  <sheets>
    <sheet name="Foglio1" sheetId="1" r:id="rId1"/>
  </sheets>
  <definedNames>
    <definedName name="_xlnm.Print_Area" localSheetId="0">Foglio1!$A$1:$I$48</definedName>
  </definedNames>
  <calcPr calcId="124519"/>
</workbook>
</file>

<file path=xl/calcChain.xml><?xml version="1.0" encoding="utf-8"?>
<calcChain xmlns="http://schemas.openxmlformats.org/spreadsheetml/2006/main">
  <c r="E42" i="1"/>
  <c r="F42" s="1"/>
  <c r="E41"/>
  <c r="F41" s="1"/>
  <c r="F40"/>
  <c r="E40"/>
  <c r="E39"/>
  <c r="F39" s="1"/>
  <c r="E38"/>
  <c r="F38" s="1"/>
  <c r="E37"/>
  <c r="F37" s="1"/>
  <c r="E36"/>
  <c r="F36" s="1"/>
  <c r="E35"/>
  <c r="F35" s="1"/>
  <c r="E34"/>
  <c r="F34" s="1"/>
  <c r="E33"/>
  <c r="F33" s="1"/>
  <c r="E32"/>
  <c r="F32" s="1"/>
  <c r="E31"/>
  <c r="F31" s="1"/>
  <c r="E30"/>
  <c r="F30" s="1"/>
  <c r="E29"/>
  <c r="F29" s="1"/>
  <c r="E27"/>
  <c r="F27" s="1"/>
  <c r="E26"/>
  <c r="F26" s="1"/>
  <c r="E14"/>
  <c r="F14" s="1"/>
  <c r="E13"/>
  <c r="F13" s="1"/>
  <c r="E12"/>
  <c r="F12" s="1"/>
  <c r="E11"/>
  <c r="F11" s="1"/>
  <c r="E5"/>
  <c r="F5" s="1"/>
  <c r="E6"/>
  <c r="F6" s="1"/>
  <c r="E4"/>
  <c r="F4" s="1"/>
  <c r="E28" l="1"/>
  <c r="F28" s="1"/>
  <c r="E25"/>
  <c r="F25" s="1"/>
  <c r="E24"/>
  <c r="F24" s="1"/>
  <c r="E23"/>
  <c r="F23" s="1"/>
  <c r="E22"/>
  <c r="F22" s="1"/>
  <c r="E21"/>
  <c r="F21" s="1"/>
  <c r="E20"/>
  <c r="F20" s="1"/>
  <c r="E19"/>
  <c r="F19" s="1"/>
  <c r="E18"/>
  <c r="F18" s="1"/>
  <c r="E17"/>
  <c r="F17" s="1"/>
  <c r="E16"/>
  <c r="F16" s="1"/>
  <c r="E15"/>
  <c r="F15" s="1"/>
  <c r="E10"/>
  <c r="F10" s="1"/>
  <c r="E9"/>
  <c r="F9" s="1"/>
  <c r="E8"/>
  <c r="F8" s="1"/>
  <c r="E7"/>
  <c r="F7" s="1"/>
  <c r="B43" l="1"/>
  <c r="F43" l="1"/>
  <c r="D46" l="1"/>
</calcChain>
</file>

<file path=xl/sharedStrings.xml><?xml version="1.0" encoding="utf-8"?>
<sst xmlns="http://schemas.openxmlformats.org/spreadsheetml/2006/main" count="47" uniqueCount="47">
  <si>
    <t>TOTALE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</si>
  <si>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</si>
  <si>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</si>
  <si>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</si>
  <si>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</si>
  <si>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</si>
  <si>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</si>
  <si>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</si>
  <si>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</si>
  <si>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</si>
  <si>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Dati fattura dal 01/10/2018 al 31/12/2018</t>
  </si>
  <si>
    <t>4° TRIMESTRE OTTOBRE-NOVEMBRE-DICEMBRE 2018</t>
  </si>
  <si>
    <t>10/357</t>
  </si>
  <si>
    <t>8718323663</t>
  </si>
  <si>
    <t>9/PA</t>
  </si>
  <si>
    <t>6/PA</t>
  </si>
  <si>
    <t>02/PA/18</t>
  </si>
  <si>
    <t>352 PA</t>
  </si>
  <si>
    <t>457</t>
  </si>
  <si>
    <t xml:space="preserve">V3 21324 </t>
  </si>
  <si>
    <t xml:space="preserve">8718357227 </t>
  </si>
  <si>
    <t>1731/F</t>
  </si>
  <si>
    <t>144/F</t>
  </si>
  <si>
    <t>15</t>
  </si>
  <si>
    <t>08/PA/2018</t>
  </si>
  <si>
    <t>09/PA/2018</t>
  </si>
  <si>
    <t>1164/02</t>
  </si>
  <si>
    <t>284/18</t>
  </si>
  <si>
    <t>00167/01</t>
  </si>
  <si>
    <t>290/18</t>
  </si>
  <si>
    <t>00169/01</t>
  </si>
  <si>
    <t xml:space="preserve">FATTPA 112_18 </t>
  </si>
  <si>
    <t>338_18</t>
  </si>
  <si>
    <t>1190/02</t>
  </si>
  <si>
    <t>1191/02</t>
  </si>
  <si>
    <t>8718391817</t>
  </si>
  <si>
    <t>422 PA</t>
  </si>
  <si>
    <t xml:space="preserve"> 43359</t>
  </si>
  <si>
    <t>321/F</t>
  </si>
  <si>
    <t>361/F</t>
  </si>
  <si>
    <t>352/18</t>
  </si>
  <si>
    <t>311</t>
  </si>
  <si>
    <t>656</t>
  </si>
  <si>
    <t>E357</t>
  </si>
  <si>
    <t>466/F</t>
  </si>
  <si>
    <t>682/PA</t>
  </si>
  <si>
    <t xml:space="preserve">8718426400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</si>
</sst>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5" xfId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vertical="center"/>
    </xf>
    <xf numFmtId="14" fontId="0" fillId="0" borderId="14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43" fontId="2" fillId="2" borderId="11" xfId="1" applyFont="1" applyFill="1" applyBorder="1" applyAlignment="1">
      <alignment vertical="center"/>
    </xf>
    <xf numFmtId="14" fontId="2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164" fontId="2" fillId="2" borderId="1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15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vertical="top" wrapText="1"/>
    </xf>
    <xf numFmtId="0" fontId="0" fillId="3" borderId="5" xfId="0" applyFont="1" applyFill="1" applyBorder="1" applyAlignment="1">
      <alignment horizontal="center" vertical="center"/>
    </xf>
    <xf numFmtId="4" fontId="6" fillId="3" borderId="2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vertical="center"/>
    </xf>
    <xf numFmtId="49" fontId="0" fillId="0" borderId="4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49" fontId="0" fillId="0" borderId="13" xfId="0" applyNumberForma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0" fillId="0" borderId="6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6"/>
  <sheetViews>
    <sheetView tabSelected="1" view="pageBreakPreview" topLeftCell="A11" zoomScale="60" workbookViewId="0">
      <selection activeCell="M6" sqref="M6"/>
    </sheetView>
  </sheetViews>
  <sheetFormatPr defaultColWidth="9.109375" defaultRowHeight="14.4"/>
  <cols>
    <col min="1" max="1" width="16" style="1" customWidth="1"/>
    <col min="2" max="4" width="15.6640625" style="1" customWidth="1"/>
    <col min="5" max="5" width="15.77734375" style="1" customWidth="1"/>
    <col min="6" max="6" width="20.77734375" style="1" customWidth="1"/>
    <col min="7" max="16384" width="9.109375" style="1"/>
  </cols>
  <sheetData>
    <row r="1" spans="1:13" ht="24" customHeight="1">
      <c r="A1" s="31" t="s">
        <v>10</v>
      </c>
      <c r="B1" s="32"/>
      <c r="C1" s="32"/>
      <c r="D1" s="33"/>
      <c r="E1" s="17" t="s">
        <v>11</v>
      </c>
      <c r="F1" s="12"/>
      <c r="I1" s="20"/>
      <c r="J1" s="20"/>
      <c r="K1" s="20"/>
      <c r="L1" s="20"/>
      <c r="M1" s="20"/>
    </row>
    <row r="2" spans="1:13" ht="21.75" customHeight="1">
      <c r="A2" s="34" t="s">
        <v>1</v>
      </c>
      <c r="B2" s="13" t="s">
        <v>4</v>
      </c>
      <c r="C2" s="36" t="s">
        <v>7</v>
      </c>
      <c r="D2" s="13" t="s">
        <v>8</v>
      </c>
      <c r="E2" s="27" t="s">
        <v>2</v>
      </c>
      <c r="F2" s="25" t="s">
        <v>9</v>
      </c>
    </row>
    <row r="3" spans="1:13" ht="21.75" customHeight="1">
      <c r="A3" s="35"/>
      <c r="B3" s="14" t="s">
        <v>3</v>
      </c>
      <c r="C3" s="37"/>
      <c r="D3" s="14" t="s">
        <v>5</v>
      </c>
      <c r="E3" s="28"/>
      <c r="F3" s="26"/>
    </row>
    <row r="4" spans="1:13">
      <c r="A4" s="18" t="s">
        <v>14</v>
      </c>
      <c r="B4" s="2">
        <v>3426.7</v>
      </c>
      <c r="C4" s="3">
        <v>43404</v>
      </c>
      <c r="D4" s="3">
        <v>43374</v>
      </c>
      <c r="E4" s="15">
        <f t="shared" ref="E4" si="0">IF(AND(C4&lt;&gt;"",D4&lt;&gt;""),D4-C4,"")</f>
        <v>-30</v>
      </c>
      <c r="F4" s="23">
        <f t="shared" ref="F4" si="1">IF(AND(E4&lt;&gt;"",B4&lt;&gt;""),E4*B4,"")</f>
        <v>-102801</v>
      </c>
      <c r="G4" s="19"/>
      <c r="J4" s="19"/>
    </row>
    <row r="5" spans="1:13">
      <c r="A5" s="18" t="s">
        <v>12</v>
      </c>
      <c r="B5" s="2">
        <v>167.47</v>
      </c>
      <c r="C5" s="3">
        <v>43404</v>
      </c>
      <c r="D5" s="3">
        <v>43374</v>
      </c>
      <c r="E5" s="15">
        <f t="shared" ref="E5:E28" si="2">IF(AND(C5&lt;&gt;"",D5&lt;&gt;""),D5-C5,"")</f>
        <v>-30</v>
      </c>
      <c r="F5" s="23">
        <f t="shared" ref="F5:F28" si="3">IF(AND(E5&lt;&gt;"",B5&lt;&gt;""),E5*B5,"")</f>
        <v>-5024.1000000000004</v>
      </c>
      <c r="G5" s="19"/>
      <c r="J5" s="19"/>
    </row>
    <row r="6" spans="1:13">
      <c r="A6" s="18" t="s">
        <v>13</v>
      </c>
      <c r="B6" s="2">
        <v>5.75</v>
      </c>
      <c r="C6" s="3">
        <v>43401</v>
      </c>
      <c r="D6" s="3">
        <v>43374</v>
      </c>
      <c r="E6" s="15">
        <f t="shared" si="2"/>
        <v>-27</v>
      </c>
      <c r="F6" s="23">
        <f t="shared" si="3"/>
        <v>-155.25</v>
      </c>
      <c r="G6" s="19"/>
      <c r="J6" s="19"/>
    </row>
    <row r="7" spans="1:13">
      <c r="A7" s="21" t="s">
        <v>15</v>
      </c>
      <c r="B7" s="4">
        <v>1721.31</v>
      </c>
      <c r="C7" s="5">
        <v>43411</v>
      </c>
      <c r="D7" s="5">
        <v>43388</v>
      </c>
      <c r="E7" s="15">
        <f t="shared" si="2"/>
        <v>-23</v>
      </c>
      <c r="F7" s="23">
        <f t="shared" si="3"/>
        <v>-39590.129999999997</v>
      </c>
      <c r="G7" s="19"/>
      <c r="J7" s="19"/>
    </row>
    <row r="8" spans="1:13">
      <c r="A8" s="21" t="s">
        <v>16</v>
      </c>
      <c r="B8" s="4">
        <v>166.79</v>
      </c>
      <c r="C8" s="5">
        <v>43412</v>
      </c>
      <c r="D8" s="5">
        <v>43388</v>
      </c>
      <c r="E8" s="15">
        <f t="shared" si="2"/>
        <v>-24</v>
      </c>
      <c r="F8" s="23">
        <f t="shared" si="3"/>
        <v>-4002.96</v>
      </c>
      <c r="G8" s="19"/>
      <c r="J8" s="19"/>
    </row>
    <row r="9" spans="1:13">
      <c r="A9" s="21" t="s">
        <v>17</v>
      </c>
      <c r="B9" s="4">
        <v>520</v>
      </c>
      <c r="C9" s="5">
        <v>43414</v>
      </c>
      <c r="D9" s="5">
        <v>43392</v>
      </c>
      <c r="E9" s="15">
        <f t="shared" si="2"/>
        <v>-22</v>
      </c>
      <c r="F9" s="23">
        <f t="shared" si="3"/>
        <v>-11440</v>
      </c>
      <c r="G9" s="19"/>
      <c r="H9" s="19"/>
      <c r="J9" s="19"/>
    </row>
    <row r="10" spans="1:13">
      <c r="A10" s="21" t="s">
        <v>18</v>
      </c>
      <c r="B10" s="4">
        <v>517.75</v>
      </c>
      <c r="C10" s="5">
        <v>43430</v>
      </c>
      <c r="D10" s="5">
        <v>43392</v>
      </c>
      <c r="E10" s="15">
        <f t="shared" si="2"/>
        <v>-38</v>
      </c>
      <c r="F10" s="23">
        <f t="shared" si="3"/>
        <v>-19674.5</v>
      </c>
      <c r="G10" s="19"/>
      <c r="J10" s="19"/>
    </row>
    <row r="11" spans="1:13">
      <c r="A11" s="21" t="s">
        <v>27</v>
      </c>
      <c r="B11" s="4">
        <v>120</v>
      </c>
      <c r="C11" s="5">
        <v>43418</v>
      </c>
      <c r="D11" s="5">
        <v>43392</v>
      </c>
      <c r="E11" s="15">
        <f t="shared" si="2"/>
        <v>-26</v>
      </c>
      <c r="F11" s="23">
        <f t="shared" si="3"/>
        <v>-3120</v>
      </c>
      <c r="G11" s="19"/>
      <c r="J11" s="19"/>
    </row>
    <row r="12" spans="1:13">
      <c r="A12" s="21" t="s">
        <v>28</v>
      </c>
      <c r="B12" s="4">
        <v>363.64</v>
      </c>
      <c r="C12" s="5">
        <v>43421</v>
      </c>
      <c r="D12" s="5">
        <v>43404</v>
      </c>
      <c r="E12" s="15">
        <f t="shared" ref="E12" si="4">IF(AND(C12&lt;&gt;"",D12&lt;&gt;""),D12-C12,"")</f>
        <v>-17</v>
      </c>
      <c r="F12" s="23">
        <f t="shared" ref="F12" si="5">IF(AND(E12&lt;&gt;"",B12&lt;&gt;""),E12*B12,"")</f>
        <v>-6181.88</v>
      </c>
      <c r="G12" s="19"/>
      <c r="J12" s="19"/>
    </row>
    <row r="13" spans="1:13">
      <c r="A13" s="21" t="s">
        <v>29</v>
      </c>
      <c r="B13" s="4">
        <v>317</v>
      </c>
      <c r="C13" s="5">
        <v>43421</v>
      </c>
      <c r="D13" s="5">
        <v>43404</v>
      </c>
      <c r="E13" s="15">
        <f t="shared" ref="E13" si="6">IF(AND(C13&lt;&gt;"",D13&lt;&gt;""),D13-C13,"")</f>
        <v>-17</v>
      </c>
      <c r="F13" s="23">
        <f t="shared" ref="F13" si="7">IF(AND(E13&lt;&gt;"",B13&lt;&gt;""),E13*B13,"")</f>
        <v>-5389</v>
      </c>
      <c r="G13" s="19"/>
      <c r="J13" s="19"/>
    </row>
    <row r="14" spans="1:13">
      <c r="A14" s="21" t="s">
        <v>30</v>
      </c>
      <c r="B14" s="4">
        <v>680</v>
      </c>
      <c r="C14" s="5">
        <v>43421</v>
      </c>
      <c r="D14" s="5">
        <v>43404</v>
      </c>
      <c r="E14" s="15">
        <f t="shared" ref="E14" si="8">IF(AND(C14&lt;&gt;"",D14&lt;&gt;""),D14-C14,"")</f>
        <v>-17</v>
      </c>
      <c r="F14" s="23">
        <f t="shared" ref="F14" si="9">IF(AND(E14&lt;&gt;"",B14&lt;&gt;""),E14*B14,"")</f>
        <v>-11560</v>
      </c>
      <c r="G14" s="19"/>
      <c r="J14" s="19"/>
    </row>
    <row r="15" spans="1:13">
      <c r="A15" s="21" t="s">
        <v>19</v>
      </c>
      <c r="B15" s="4">
        <v>110.09</v>
      </c>
      <c r="C15" s="5">
        <v>43427</v>
      </c>
      <c r="D15" s="5">
        <v>43404</v>
      </c>
      <c r="E15" s="15">
        <f t="shared" si="2"/>
        <v>-23</v>
      </c>
      <c r="F15" s="23">
        <f t="shared" si="3"/>
        <v>-2532.0700000000002</v>
      </c>
      <c r="G15" s="19"/>
      <c r="J15" s="19"/>
    </row>
    <row r="16" spans="1:13">
      <c r="A16" s="21" t="s">
        <v>20</v>
      </c>
      <c r="B16" s="4">
        <v>14.78</v>
      </c>
      <c r="C16" s="5">
        <v>43429</v>
      </c>
      <c r="D16" s="5">
        <v>43404</v>
      </c>
      <c r="E16" s="15">
        <f t="shared" si="2"/>
        <v>-25</v>
      </c>
      <c r="F16" s="23">
        <f t="shared" si="3"/>
        <v>-369.5</v>
      </c>
      <c r="G16" s="24"/>
      <c r="J16" s="19"/>
    </row>
    <row r="17" spans="1:10">
      <c r="A17" s="21" t="s">
        <v>21</v>
      </c>
      <c r="B17" s="4">
        <v>1484.98</v>
      </c>
      <c r="C17" s="5">
        <v>43426</v>
      </c>
      <c r="D17" s="5">
        <v>43406</v>
      </c>
      <c r="E17" s="15">
        <f t="shared" si="2"/>
        <v>-20</v>
      </c>
      <c r="F17" s="23">
        <f t="shared" si="3"/>
        <v>-29699.599999999999</v>
      </c>
      <c r="G17" s="19"/>
      <c r="J17" s="19"/>
    </row>
    <row r="18" spans="1:10">
      <c r="A18" s="18" t="s">
        <v>22</v>
      </c>
      <c r="B18" s="2">
        <v>2639.96</v>
      </c>
      <c r="C18" s="5">
        <v>43427</v>
      </c>
      <c r="D18" s="5">
        <v>43406</v>
      </c>
      <c r="E18" s="15">
        <f t="shared" si="2"/>
        <v>-21</v>
      </c>
      <c r="F18" s="23">
        <f t="shared" si="3"/>
        <v>-55439.16</v>
      </c>
      <c r="G18" s="19"/>
      <c r="J18" s="19"/>
    </row>
    <row r="19" spans="1:10">
      <c r="A19" s="18" t="s">
        <v>23</v>
      </c>
      <c r="B19" s="2">
        <v>3505</v>
      </c>
      <c r="C19" s="3">
        <v>43440</v>
      </c>
      <c r="D19" s="5">
        <v>43446</v>
      </c>
      <c r="E19" s="15">
        <f t="shared" si="2"/>
        <v>6</v>
      </c>
      <c r="F19" s="23">
        <f t="shared" si="3"/>
        <v>21030</v>
      </c>
      <c r="G19" s="19"/>
      <c r="J19" s="19"/>
    </row>
    <row r="20" spans="1:10">
      <c r="A20" s="18" t="s">
        <v>24</v>
      </c>
      <c r="B20" s="2">
        <v>1260</v>
      </c>
      <c r="C20" s="3">
        <v>43443</v>
      </c>
      <c r="D20" s="5">
        <v>43446</v>
      </c>
      <c r="E20" s="15">
        <f t="shared" si="2"/>
        <v>3</v>
      </c>
      <c r="F20" s="23">
        <f t="shared" si="3"/>
        <v>3780</v>
      </c>
      <c r="G20" s="19"/>
      <c r="J20" s="19"/>
    </row>
    <row r="21" spans="1:10">
      <c r="A21" s="18" t="s">
        <v>25</v>
      </c>
      <c r="B21" s="2">
        <v>855</v>
      </c>
      <c r="C21" s="3">
        <v>43446</v>
      </c>
      <c r="D21" s="5">
        <v>43434</v>
      </c>
      <c r="E21" s="15">
        <f t="shared" si="2"/>
        <v>-12</v>
      </c>
      <c r="F21" s="23">
        <f t="shared" si="3"/>
        <v>-10260</v>
      </c>
      <c r="G21" s="19"/>
      <c r="J21" s="19"/>
    </row>
    <row r="22" spans="1:10">
      <c r="A22" s="18" t="s">
        <v>26</v>
      </c>
      <c r="B22" s="2">
        <v>96</v>
      </c>
      <c r="C22" s="3">
        <v>43465</v>
      </c>
      <c r="D22" s="3">
        <v>43434</v>
      </c>
      <c r="E22" s="15">
        <f t="shared" si="2"/>
        <v>-31</v>
      </c>
      <c r="F22" s="23">
        <f t="shared" si="3"/>
        <v>-2976</v>
      </c>
      <c r="G22" s="19"/>
      <c r="J22" s="19"/>
    </row>
    <row r="23" spans="1:10">
      <c r="A23" s="18" t="s">
        <v>31</v>
      </c>
      <c r="B23" s="2">
        <v>15854.6</v>
      </c>
      <c r="C23" s="3">
        <v>43450</v>
      </c>
      <c r="D23" s="3">
        <v>43434</v>
      </c>
      <c r="E23" s="15">
        <f t="shared" si="2"/>
        <v>-16</v>
      </c>
      <c r="F23" s="23">
        <f t="shared" si="3"/>
        <v>-253673.60000000001</v>
      </c>
      <c r="G23" s="19"/>
      <c r="J23" s="19"/>
    </row>
    <row r="24" spans="1:10">
      <c r="A24" s="18" t="s">
        <v>32</v>
      </c>
      <c r="B24" s="2">
        <v>1890</v>
      </c>
      <c r="C24" s="3">
        <v>43455</v>
      </c>
      <c r="D24" s="3">
        <v>43434</v>
      </c>
      <c r="E24" s="15">
        <f t="shared" si="2"/>
        <v>-21</v>
      </c>
      <c r="F24" s="23">
        <f t="shared" si="3"/>
        <v>-39690</v>
      </c>
      <c r="G24" s="19"/>
      <c r="J24" s="19"/>
    </row>
    <row r="25" spans="1:10">
      <c r="A25" s="18" t="s">
        <v>33</v>
      </c>
      <c r="B25" s="2">
        <v>96</v>
      </c>
      <c r="C25" s="3">
        <v>43456</v>
      </c>
      <c r="D25" s="3">
        <v>43434</v>
      </c>
      <c r="E25" s="15">
        <f t="shared" si="2"/>
        <v>-22</v>
      </c>
      <c r="F25" s="23">
        <f t="shared" si="3"/>
        <v>-2112</v>
      </c>
      <c r="G25" s="19"/>
      <c r="J25" s="19"/>
    </row>
    <row r="26" spans="1:10">
      <c r="A26" s="18" t="s">
        <v>34</v>
      </c>
      <c r="B26" s="2">
        <v>262.99</v>
      </c>
      <c r="C26" s="3">
        <v>43456</v>
      </c>
      <c r="D26" s="3">
        <v>43434</v>
      </c>
      <c r="E26" s="15">
        <f t="shared" ref="E26:E27" si="10">IF(AND(C26&lt;&gt;"",D26&lt;&gt;""),D26-C26,"")</f>
        <v>-22</v>
      </c>
      <c r="F26" s="23">
        <f t="shared" ref="F26:F27" si="11">IF(AND(E26&lt;&gt;"",B26&lt;&gt;""),E26*B26,"")</f>
        <v>-5785.7800000000007</v>
      </c>
      <c r="G26" s="19"/>
      <c r="J26" s="19"/>
    </row>
    <row r="27" spans="1:10">
      <c r="A27" s="18" t="s">
        <v>35</v>
      </c>
      <c r="B27" s="2">
        <v>28.12</v>
      </c>
      <c r="C27" s="3">
        <v>43460</v>
      </c>
      <c r="D27" s="3">
        <v>43434</v>
      </c>
      <c r="E27" s="15">
        <f t="shared" si="10"/>
        <v>-26</v>
      </c>
      <c r="F27" s="23">
        <f t="shared" si="11"/>
        <v>-731.12</v>
      </c>
      <c r="G27" s="19"/>
      <c r="J27" s="19"/>
    </row>
    <row r="28" spans="1:10">
      <c r="A28" s="18" t="s">
        <v>36</v>
      </c>
      <c r="B28" s="2">
        <v>100</v>
      </c>
      <c r="C28" s="3">
        <v>43460</v>
      </c>
      <c r="D28" s="3">
        <v>43434</v>
      </c>
      <c r="E28" s="15">
        <f t="shared" si="2"/>
        <v>-26</v>
      </c>
      <c r="F28" s="23">
        <f t="shared" si="3"/>
        <v>-2600</v>
      </c>
      <c r="G28" s="19"/>
      <c r="J28" s="19"/>
    </row>
    <row r="29" spans="1:10">
      <c r="A29" s="18" t="s">
        <v>37</v>
      </c>
      <c r="B29" s="2">
        <v>355.27</v>
      </c>
      <c r="C29" s="3">
        <v>43462</v>
      </c>
      <c r="D29" s="5">
        <v>43446</v>
      </c>
      <c r="E29" s="15">
        <f t="shared" ref="E29:E42" si="12">IF(AND(C29&lt;&gt;"",D29&lt;&gt;""),D29-C29,"")</f>
        <v>-16</v>
      </c>
      <c r="F29" s="23">
        <f t="shared" ref="F29:F42" si="13">IF(AND(E29&lt;&gt;"",B29&lt;&gt;""),E29*B29,"")</f>
        <v>-5684.32</v>
      </c>
      <c r="G29" s="19"/>
      <c r="J29" s="19"/>
    </row>
    <row r="30" spans="1:10">
      <c r="A30" s="18" t="s">
        <v>38</v>
      </c>
      <c r="B30" s="2">
        <v>6058.31</v>
      </c>
      <c r="C30" s="3">
        <v>43470</v>
      </c>
      <c r="D30" s="5">
        <v>43446</v>
      </c>
      <c r="E30" s="15">
        <f t="shared" si="12"/>
        <v>-24</v>
      </c>
      <c r="F30" s="23">
        <f t="shared" si="13"/>
        <v>-145399.44</v>
      </c>
      <c r="G30" s="19"/>
      <c r="J30" s="19"/>
    </row>
    <row r="31" spans="1:10">
      <c r="A31" s="18" t="s">
        <v>39</v>
      </c>
      <c r="B31" s="2">
        <v>6058.31</v>
      </c>
      <c r="C31" s="3">
        <v>43470</v>
      </c>
      <c r="D31" s="5">
        <v>43446</v>
      </c>
      <c r="E31" s="15">
        <f t="shared" si="12"/>
        <v>-24</v>
      </c>
      <c r="F31" s="23">
        <f t="shared" si="13"/>
        <v>-145399.44</v>
      </c>
      <c r="G31" s="19"/>
      <c r="J31" s="19"/>
    </row>
    <row r="32" spans="1:10">
      <c r="A32" s="18" t="s">
        <v>44</v>
      </c>
      <c r="B32" s="2">
        <v>6058.31</v>
      </c>
      <c r="C32" s="3">
        <v>43471</v>
      </c>
      <c r="D32" s="5">
        <v>43446</v>
      </c>
      <c r="E32" s="15">
        <f t="shared" si="12"/>
        <v>-25</v>
      </c>
      <c r="F32" s="23">
        <f t="shared" si="13"/>
        <v>-151457.75</v>
      </c>
      <c r="G32" s="19"/>
      <c r="J32" s="19"/>
    </row>
    <row r="33" spans="1:10">
      <c r="A33" s="18" t="s">
        <v>40</v>
      </c>
      <c r="B33" s="2">
        <v>154</v>
      </c>
      <c r="C33" s="3">
        <v>43470</v>
      </c>
      <c r="D33" s="5">
        <v>43446</v>
      </c>
      <c r="E33" s="15">
        <f t="shared" si="12"/>
        <v>-24</v>
      </c>
      <c r="F33" s="23">
        <f t="shared" si="13"/>
        <v>-3696</v>
      </c>
      <c r="G33" s="19"/>
    </row>
    <row r="34" spans="1:10">
      <c r="A34" s="18" t="s">
        <v>41</v>
      </c>
      <c r="B34" s="2">
        <v>80</v>
      </c>
      <c r="C34" s="3">
        <v>43470</v>
      </c>
      <c r="D34" s="5">
        <v>43446</v>
      </c>
      <c r="E34" s="15">
        <f t="shared" si="12"/>
        <v>-24</v>
      </c>
      <c r="F34" s="23">
        <f t="shared" si="13"/>
        <v>-1920</v>
      </c>
      <c r="G34" s="19"/>
      <c r="J34" s="19"/>
    </row>
    <row r="35" spans="1:10">
      <c r="A35" s="18" t="s">
        <v>42</v>
      </c>
      <c r="B35" s="2">
        <v>340</v>
      </c>
      <c r="C35" s="3">
        <v>43495</v>
      </c>
      <c r="D35" s="5">
        <v>43446</v>
      </c>
      <c r="E35" s="15">
        <f t="shared" si="12"/>
        <v>-49</v>
      </c>
      <c r="F35" s="23">
        <f t="shared" si="13"/>
        <v>-16660</v>
      </c>
      <c r="G35" s="19"/>
      <c r="J35" s="19"/>
    </row>
    <row r="36" spans="1:10">
      <c r="A36" s="18" t="s">
        <v>43</v>
      </c>
      <c r="B36" s="2">
        <v>809.09</v>
      </c>
      <c r="C36" s="3">
        <v>43470</v>
      </c>
      <c r="D36" s="5">
        <v>43446</v>
      </c>
      <c r="E36" s="15">
        <f t="shared" si="12"/>
        <v>-24</v>
      </c>
      <c r="F36" s="23">
        <f t="shared" si="13"/>
        <v>-19418.16</v>
      </c>
      <c r="G36" s="19"/>
      <c r="J36" s="19"/>
    </row>
    <row r="37" spans="1:10">
      <c r="A37" s="18" t="s">
        <v>45</v>
      </c>
      <c r="B37" s="2">
        <v>357</v>
      </c>
      <c r="C37" s="3">
        <v>43475</v>
      </c>
      <c r="D37" s="3">
        <v>43448</v>
      </c>
      <c r="E37" s="15">
        <f t="shared" si="12"/>
        <v>-27</v>
      </c>
      <c r="F37" s="23">
        <f t="shared" si="13"/>
        <v>-9639</v>
      </c>
      <c r="G37" s="19"/>
      <c r="J37" s="19"/>
    </row>
    <row r="38" spans="1:10">
      <c r="A38" s="18" t="s">
        <v>46</v>
      </c>
      <c r="B38" s="2">
        <v>53.6</v>
      </c>
      <c r="C38" s="3">
        <v>43483</v>
      </c>
      <c r="D38" s="3">
        <v>43455</v>
      </c>
      <c r="E38" s="15">
        <f t="shared" si="12"/>
        <v>-28</v>
      </c>
      <c r="F38" s="23">
        <f t="shared" si="13"/>
        <v>-1500.8</v>
      </c>
      <c r="G38" s="22"/>
      <c r="I38" s="19"/>
      <c r="J38" s="19"/>
    </row>
    <row r="39" spans="1:10">
      <c r="A39" s="18"/>
      <c r="B39" s="2"/>
      <c r="C39" s="3"/>
      <c r="D39" s="3"/>
      <c r="E39" s="15" t="str">
        <f t="shared" si="12"/>
        <v/>
      </c>
      <c r="F39" s="23" t="str">
        <f t="shared" si="13"/>
        <v/>
      </c>
      <c r="G39" s="19"/>
      <c r="J39" s="19"/>
    </row>
    <row r="40" spans="1:10">
      <c r="A40" s="18"/>
      <c r="B40" s="2"/>
      <c r="C40" s="3"/>
      <c r="D40" s="3"/>
      <c r="E40" s="15" t="str">
        <f t="shared" si="12"/>
        <v/>
      </c>
      <c r="F40" s="23" t="str">
        <f t="shared" si="13"/>
        <v/>
      </c>
      <c r="G40" s="19"/>
      <c r="J40" s="19"/>
    </row>
    <row r="41" spans="1:10">
      <c r="A41" s="18"/>
      <c r="B41" s="2"/>
      <c r="C41" s="3"/>
      <c r="D41" s="3"/>
      <c r="E41" s="15" t="str">
        <f t="shared" si="12"/>
        <v/>
      </c>
      <c r="F41" s="23" t="str">
        <f t="shared" si="13"/>
        <v/>
      </c>
      <c r="G41" s="19"/>
      <c r="J41" s="19"/>
    </row>
    <row r="42" spans="1:10">
      <c r="A42" s="18"/>
      <c r="B42" s="2"/>
      <c r="C42" s="3"/>
      <c r="D42" s="3"/>
      <c r="E42" s="15" t="str">
        <f t="shared" si="12"/>
        <v/>
      </c>
      <c r="F42" s="23" t="str">
        <f t="shared" si="13"/>
        <v/>
      </c>
      <c r="G42" s="19"/>
      <c r="J42" s="19"/>
    </row>
    <row r="43" spans="1:10">
      <c r="A43" s="6" t="s">
        <v>0</v>
      </c>
      <c r="B43" s="7">
        <f>SUM(B4:B42)</f>
        <v>56527.819999999985</v>
      </c>
      <c r="C43" s="8"/>
      <c r="D43" s="8"/>
      <c r="E43" s="9"/>
      <c r="F43" s="10">
        <f>SUM(F4:F42)</f>
        <v>-1090772.5599999998</v>
      </c>
      <c r="G43" s="11"/>
      <c r="H43" s="11"/>
      <c r="I43" s="11"/>
    </row>
    <row r="46" spans="1:10" ht="15.6">
      <c r="A46" s="29" t="s">
        <v>6</v>
      </c>
      <c r="B46" s="30"/>
      <c r="C46" s="30"/>
      <c r="D46" s="16">
        <f>IF(AND(F43&lt;&gt;"",B43&lt;&gt;0),F43/B43,"")</f>
        <v>-19.296207778753896</v>
      </c>
    </row>
  </sheetData>
  <mergeCells count="6">
    <mergeCell ref="F2:F3"/>
    <mergeCell ref="E2:E3"/>
    <mergeCell ref="A46:C46"/>
    <mergeCell ref="A1:D1"/>
    <mergeCell ref="A2:A3"/>
    <mergeCell ref="C2:C3"/>
  </mergeCells>
  <printOptions horizontalCentered="1"/>
  <pageMargins left="0.39370078740157483" right="0.39370078740157483" top="1.1811023622047245" bottom="0.78740157480314965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casale</cp:lastModifiedBy>
  <cp:lastPrinted>2018-03-26T14:51:13Z</cp:lastPrinted>
  <dcterms:created xsi:type="dcterms:W3CDTF">2015-03-02T16:51:10Z</dcterms:created>
  <dcterms:modified xsi:type="dcterms:W3CDTF">2019-01-03T09:43:47Z</dcterms:modified>
</cp:coreProperties>
</file>