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7496" windowHeight="9432"/>
  </bookViews>
  <sheets>
    <sheet name="Foglio1" sheetId="1" r:id="rId1"/>
  </sheets>
  <definedNames>
    <definedName name="_xlnm.Print_Area" localSheetId="0">Foglio1!$A$1:$K$32</definedName>
  </definedNames>
  <calcPr calcId="144525"/>
</workbook>
</file>

<file path=xl/calcChain.xml><?xml version="1.0" encoding="utf-8"?>
<calcChain xmlns="http://schemas.openxmlformats.org/spreadsheetml/2006/main">
  <c r="E28" i="1" l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12" i="1" l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13" i="1"/>
  <c r="F13" i="1" s="1"/>
  <c r="E29" i="1"/>
  <c r="F29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B30" i="1" l="1"/>
  <c r="F30" i="1" l="1"/>
  <c r="D32" i="1" l="1"/>
</calcChain>
</file>

<file path=xl/sharedStrings.xml><?xml version="1.0" encoding="utf-8"?>
<sst xmlns="http://schemas.openxmlformats.org/spreadsheetml/2006/main" count="64" uniqueCount="64">
  <si>
    <t>TOTALE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</si>
  <si>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</si>
  <si>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</si>
  <si>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</si>
  <si>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</si>
  <si>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</si>
  <si>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</si>
  <si>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</si>
  <si>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</si>
  <si>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</si>
  <si>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Dati fattura dal 01/07/2019 al 30/09/2019</t>
  </si>
  <si>
    <t>3° TRIMESTRE LUGLIO-AGOSTO-SETTEMBRE 2019</t>
  </si>
  <si>
    <t xml:space="preserve">189PA/19 </t>
  </si>
  <si>
    <t>GENESI Fattura n 189PA 19 del 25 giugno 2019 Lampade videoproiettori</t>
  </si>
  <si>
    <t xml:space="preserve">00002 2019P </t>
  </si>
  <si>
    <t>POLIEDRICA Fattura 00002 2019P del 25 giugno 2019 Pon inglese Mod 7</t>
  </si>
  <si>
    <t xml:space="preserve">00001 A01 </t>
  </si>
  <si>
    <t>Circolo Acli Astrofili Fattura n 00001 A01 del 25 giugno 2019</t>
  </si>
  <si>
    <t xml:space="preserve">8719205443 </t>
  </si>
  <si>
    <t>POSTE Fattura n 8719205443 del 26 giugno 2019 mese maggio</t>
  </si>
  <si>
    <t xml:space="preserve">11 PA </t>
  </si>
  <si>
    <t>RUFFINO Fattura n 11 PA del 28 giugno 2019</t>
  </si>
  <si>
    <t xml:space="preserve">891/F </t>
  </si>
  <si>
    <t>Consulting Fattura 891 F del 30 giugno 2019 Canone giugno 2019</t>
  </si>
  <si>
    <t xml:space="preserve">000539 02 </t>
  </si>
  <si>
    <t>GSC Fattura n 000539 02 del 28 giugno 2019 Fotocopie Pon disagio</t>
  </si>
  <si>
    <t xml:space="preserve">000540 02 </t>
  </si>
  <si>
    <t>GSC Fattura  n 000540 02 del 28 giugno 2019 Fotocopie Toshiba</t>
  </si>
  <si>
    <t xml:space="preserve">000541 02 </t>
  </si>
  <si>
    <t>GSC Fattura  n 000541 02 del 28 giugno 2019 Fotocopie Sharp</t>
  </si>
  <si>
    <t>Fattura n 398 del 2 luglio 2019 SDS Form</t>
  </si>
  <si>
    <t>DE CESARE Fattura n 5 del 5 luglio 2019 Mod 15 Pon Cittadinanza globale</t>
  </si>
  <si>
    <t>DE CESARE Fattura n 6 del 5 luglio 2019 Mod 17 Pon Cittadinanza globale</t>
  </si>
  <si>
    <t>5</t>
  </si>
  <si>
    <t>6</t>
  </si>
  <si>
    <t>398</t>
  </si>
  <si>
    <t>RINAUDI Anna Fattura n 6 2019 del 8 luglio 2019 Pon Cittadinanza Globale Mod 17</t>
  </si>
  <si>
    <t xml:space="preserve">6/2019 </t>
  </si>
  <si>
    <t>DIMO Spa Fattura n CM 03137 19 del 9 luglio 2019</t>
  </si>
  <si>
    <t xml:space="preserve">CM/03137/19 </t>
  </si>
  <si>
    <t>BRANCATO Giulia Fattura n         del                 Pon Cittadinanza Globale Mod 15</t>
  </si>
  <si>
    <t>CAMIA Guido Fattura n         del                 Pon Cittadinanza Globale Mod 16</t>
  </si>
  <si>
    <t>COLLO Enrico Fattura n         del                 Pon Cittadinanza Globale Mod 16</t>
  </si>
  <si>
    <t>2PA</t>
  </si>
  <si>
    <t>BRANCATO Giulia Fattura n 2PA del   15/07/2019  Pon Cittadinanza Globale Mod 17</t>
  </si>
  <si>
    <t xml:space="preserve">52 FVPA  </t>
  </si>
  <si>
    <t>791/02</t>
  </si>
  <si>
    <t>GSC noleggio fotocopiatore 3 trim2019</t>
  </si>
  <si>
    <t>9021</t>
  </si>
  <si>
    <t>C2 Group pon Modulo n 21 PON COMPUTAZIONALE MO 21 Visori per smartphone</t>
  </si>
  <si>
    <t>V3 17147</t>
  </si>
  <si>
    <t>BORGIONE MAT CONS PON COMPUTAZIONALE MOD N 21</t>
  </si>
  <si>
    <t>43496</t>
  </si>
  <si>
    <t>MEDIA DIRECT SRL MAT  PON COMPUTAZIONALE MOD N 18</t>
  </si>
  <si>
    <t xml:space="preserve">10 393 </t>
  </si>
  <si>
    <t>LA LUCERNA MAT CONS PON COMPUTAZIONALE MOD N 18</t>
  </si>
  <si>
    <t>LA PREALPINA  CASSETTIERA Sc prim SB</t>
  </si>
  <si>
    <t>Croce Rossa Fattura n 52 FVPA 09  luglio 2019</t>
  </si>
  <si>
    <t>1PA</t>
  </si>
  <si>
    <t>1</t>
  </si>
  <si>
    <t>19</t>
  </si>
  <si>
    <t>505/R</t>
  </si>
  <si>
    <t>2/PA</t>
  </si>
  <si>
    <t>CRAVERO TIZIANA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</si>
</sst>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vertical="center"/>
    </xf>
    <xf numFmtId="14" fontId="0" fillId="0" borderId="1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43" fontId="2" fillId="2" borderId="11" xfId="1" applyFont="1" applyFill="1" applyBorder="1" applyAlignment="1">
      <alignment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164" fontId="2" fillId="2" borderId="1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5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horizontal="center" vertical="center"/>
    </xf>
    <xf numFmtId="4" fontId="6" fillId="3" borderId="2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49" fontId="0" fillId="0" borderId="4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49" fontId="0" fillId="0" borderId="13" xfId="0" applyNumberFormat="1" applyFill="1" applyBorder="1" applyAlignment="1">
      <alignment vertical="center"/>
    </xf>
    <xf numFmtId="164" fontId="0" fillId="0" borderId="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topLeftCell="A18" workbookViewId="0">
      <selection activeCell="A32" sqref="A32:XFD32"/>
    </sheetView>
  </sheetViews>
  <sheetFormatPr defaultColWidth="9.109375" defaultRowHeight="14.4" x14ac:dyDescent="0.3"/>
  <cols>
    <col min="1" max="1" width="16" style="1" customWidth="1"/>
    <col min="2" max="4" width="15.6640625" style="1" customWidth="1"/>
    <col min="5" max="6" width="15.77734375" style="1" customWidth="1"/>
    <col min="7" max="16384" width="9.109375" style="1"/>
  </cols>
  <sheetData>
    <row r="1" spans="1:13" ht="24" customHeight="1" x14ac:dyDescent="0.3">
      <c r="A1" s="30" t="s">
        <v>10</v>
      </c>
      <c r="B1" s="31"/>
      <c r="C1" s="31"/>
      <c r="D1" s="32"/>
      <c r="E1" s="17" t="s">
        <v>11</v>
      </c>
      <c r="F1" s="12"/>
      <c r="I1" s="20"/>
      <c r="J1" s="20"/>
      <c r="K1" s="20"/>
      <c r="L1" s="20"/>
      <c r="M1" s="20"/>
    </row>
    <row r="2" spans="1:13" ht="21.75" customHeight="1" x14ac:dyDescent="0.3">
      <c r="A2" s="33" t="s">
        <v>1</v>
      </c>
      <c r="B2" s="13" t="s">
        <v>4</v>
      </c>
      <c r="C2" s="35" t="s">
        <v>7</v>
      </c>
      <c r="D2" s="13" t="s">
        <v>8</v>
      </c>
      <c r="E2" s="26" t="s">
        <v>2</v>
      </c>
      <c r="F2" s="24" t="s">
        <v>9</v>
      </c>
    </row>
    <row r="3" spans="1:13" ht="21.75" customHeight="1" x14ac:dyDescent="0.3">
      <c r="A3" s="34"/>
      <c r="B3" s="14" t="s">
        <v>3</v>
      </c>
      <c r="C3" s="36"/>
      <c r="D3" s="14" t="s">
        <v>5</v>
      </c>
      <c r="E3" s="27"/>
      <c r="F3" s="25"/>
    </row>
    <row r="4" spans="1:13" x14ac:dyDescent="0.3">
      <c r="A4" s="21" t="s">
        <v>12</v>
      </c>
      <c r="B4" s="4">
        <v>208</v>
      </c>
      <c r="C4" s="5">
        <v>43671</v>
      </c>
      <c r="D4" s="5">
        <v>43649</v>
      </c>
      <c r="E4" s="23">
        <f t="shared" ref="E4:E12" si="0">IF(AND(C4&lt;&gt;"",D4&lt;&gt;""),D4-C4,"")</f>
        <v>-22</v>
      </c>
      <c r="F4" s="22">
        <f t="shared" ref="F4:F12" si="1">IF(AND(E4&lt;&gt;"",B4&lt;&gt;""),E4*B4,"")</f>
        <v>-4576</v>
      </c>
      <c r="G4" s="19" t="s">
        <v>13</v>
      </c>
      <c r="J4" s="19"/>
    </row>
    <row r="5" spans="1:13" x14ac:dyDescent="0.3">
      <c r="A5" s="21" t="s">
        <v>14</v>
      </c>
      <c r="B5" s="4">
        <v>132</v>
      </c>
      <c r="C5" s="5">
        <v>43671</v>
      </c>
      <c r="D5" s="5">
        <v>43649</v>
      </c>
      <c r="E5" s="23">
        <f t="shared" si="0"/>
        <v>-22</v>
      </c>
      <c r="F5" s="22">
        <f t="shared" si="1"/>
        <v>-2904</v>
      </c>
      <c r="G5" s="19" t="s">
        <v>15</v>
      </c>
      <c r="J5" s="19"/>
    </row>
    <row r="6" spans="1:13" x14ac:dyDescent="0.3">
      <c r="A6" s="21" t="s">
        <v>16</v>
      </c>
      <c r="B6" s="4">
        <v>839.99</v>
      </c>
      <c r="C6" s="5">
        <v>43672</v>
      </c>
      <c r="D6" s="5">
        <v>43649</v>
      </c>
      <c r="E6" s="23">
        <f t="shared" si="0"/>
        <v>-23</v>
      </c>
      <c r="F6" s="22">
        <f t="shared" si="1"/>
        <v>-19319.77</v>
      </c>
      <c r="G6" s="19" t="s">
        <v>17</v>
      </c>
      <c r="J6" s="19"/>
    </row>
    <row r="7" spans="1:13" x14ac:dyDescent="0.3">
      <c r="A7" s="21" t="s">
        <v>18</v>
      </c>
      <c r="B7" s="4">
        <v>2.42</v>
      </c>
      <c r="C7" s="5">
        <v>43673</v>
      </c>
      <c r="D7" s="5">
        <v>43649</v>
      </c>
      <c r="E7" s="23">
        <f t="shared" si="0"/>
        <v>-24</v>
      </c>
      <c r="F7" s="22">
        <f t="shared" si="1"/>
        <v>-58.08</v>
      </c>
      <c r="G7" s="19" t="s">
        <v>19</v>
      </c>
      <c r="J7" s="19"/>
    </row>
    <row r="8" spans="1:13" x14ac:dyDescent="0.3">
      <c r="A8" s="21" t="s">
        <v>20</v>
      </c>
      <c r="B8" s="4">
        <v>70</v>
      </c>
      <c r="C8" s="5">
        <v>43675</v>
      </c>
      <c r="D8" s="5">
        <v>43649</v>
      </c>
      <c r="E8" s="23">
        <f t="shared" si="0"/>
        <v>-26</v>
      </c>
      <c r="F8" s="22">
        <f t="shared" si="1"/>
        <v>-1820</v>
      </c>
      <c r="G8" s="19" t="s">
        <v>21</v>
      </c>
      <c r="J8" s="19"/>
    </row>
    <row r="9" spans="1:13" x14ac:dyDescent="0.3">
      <c r="A9" s="21" t="s">
        <v>22</v>
      </c>
      <c r="B9" s="4">
        <v>6058.31</v>
      </c>
      <c r="C9" s="5">
        <v>43677</v>
      </c>
      <c r="D9" s="5">
        <v>43651</v>
      </c>
      <c r="E9" s="23">
        <f t="shared" si="0"/>
        <v>-26</v>
      </c>
      <c r="F9" s="22">
        <f t="shared" si="1"/>
        <v>-157516.06</v>
      </c>
      <c r="G9" s="19" t="s">
        <v>23</v>
      </c>
      <c r="J9" s="19"/>
    </row>
    <row r="10" spans="1:13" x14ac:dyDescent="0.3">
      <c r="A10" s="21" t="s">
        <v>24</v>
      </c>
      <c r="B10" s="4">
        <v>120</v>
      </c>
      <c r="C10" s="5">
        <v>43705</v>
      </c>
      <c r="D10" s="5">
        <v>43654</v>
      </c>
      <c r="E10" s="23">
        <f t="shared" si="0"/>
        <v>-51</v>
      </c>
      <c r="F10" s="22">
        <f t="shared" si="1"/>
        <v>-6120</v>
      </c>
      <c r="G10" s="19" t="s">
        <v>25</v>
      </c>
      <c r="J10" s="19"/>
    </row>
    <row r="11" spans="1:13" x14ac:dyDescent="0.3">
      <c r="A11" s="21" t="s">
        <v>26</v>
      </c>
      <c r="B11" s="4">
        <v>71.739999999999995</v>
      </c>
      <c r="C11" s="5">
        <v>43705</v>
      </c>
      <c r="D11" s="5">
        <v>43655</v>
      </c>
      <c r="E11" s="23">
        <f t="shared" si="0"/>
        <v>-50</v>
      </c>
      <c r="F11" s="22">
        <f t="shared" si="1"/>
        <v>-3586.9999999999995</v>
      </c>
      <c r="G11" s="19" t="s">
        <v>27</v>
      </c>
      <c r="J11" s="19"/>
    </row>
    <row r="12" spans="1:13" x14ac:dyDescent="0.3">
      <c r="A12" s="21" t="s">
        <v>28</v>
      </c>
      <c r="B12" s="4">
        <v>69.88</v>
      </c>
      <c r="C12" s="5">
        <v>43705</v>
      </c>
      <c r="D12" s="5">
        <v>43655</v>
      </c>
      <c r="E12" s="23">
        <f t="shared" si="0"/>
        <v>-50</v>
      </c>
      <c r="F12" s="22">
        <f t="shared" si="1"/>
        <v>-3494</v>
      </c>
      <c r="G12" s="19" t="s">
        <v>29</v>
      </c>
      <c r="J12" s="19"/>
    </row>
    <row r="13" spans="1:13" x14ac:dyDescent="0.3">
      <c r="A13" s="21" t="s">
        <v>35</v>
      </c>
      <c r="B13" s="4">
        <v>1000</v>
      </c>
      <c r="C13" s="5">
        <v>43681</v>
      </c>
      <c r="D13" s="5">
        <v>43655</v>
      </c>
      <c r="E13" s="23">
        <f t="shared" ref="E13" si="2">IF(AND(C13&lt;&gt;"",D13&lt;&gt;""),D13-C13,"")</f>
        <v>-26</v>
      </c>
      <c r="F13" s="22">
        <f t="shared" ref="F13" si="3">IF(AND(E13&lt;&gt;"",B13&lt;&gt;""),E13*B13,"")</f>
        <v>-26000</v>
      </c>
      <c r="G13" s="19" t="s">
        <v>30</v>
      </c>
      <c r="J13" s="19"/>
    </row>
    <row r="14" spans="1:13" x14ac:dyDescent="0.3">
      <c r="A14" s="21" t="s">
        <v>33</v>
      </c>
      <c r="B14" s="4">
        <v>700</v>
      </c>
      <c r="C14" s="3">
        <v>43683</v>
      </c>
      <c r="D14" s="5">
        <v>43655</v>
      </c>
      <c r="E14" s="15">
        <f t="shared" ref="E14" si="4">IF(AND(C14&lt;&gt;"",D14&lt;&gt;""),D14-C14,"")</f>
        <v>-28</v>
      </c>
      <c r="F14" s="22">
        <f t="shared" ref="F14:F15" si="5">IF(AND(E14&lt;&gt;"",B14&lt;&gt;""),E14*B14,"")</f>
        <v>-19600</v>
      </c>
      <c r="G14" s="1" t="s">
        <v>31</v>
      </c>
      <c r="J14" s="19"/>
    </row>
    <row r="15" spans="1:13" x14ac:dyDescent="0.3">
      <c r="A15" s="18" t="s">
        <v>34</v>
      </c>
      <c r="B15" s="2">
        <v>1400</v>
      </c>
      <c r="C15" s="3">
        <v>43682</v>
      </c>
      <c r="D15" s="5">
        <v>43655</v>
      </c>
      <c r="E15" s="15">
        <f>IF(AND(C15&lt;&gt;"",D15&lt;&gt;""),D15-C15,"")</f>
        <v>-27</v>
      </c>
      <c r="F15" s="22">
        <f t="shared" si="5"/>
        <v>-37800</v>
      </c>
      <c r="G15" s="19" t="s">
        <v>32</v>
      </c>
      <c r="J15" s="19"/>
    </row>
    <row r="16" spans="1:13" x14ac:dyDescent="0.3">
      <c r="A16" s="18" t="s">
        <v>45</v>
      </c>
      <c r="B16" s="2">
        <v>1220</v>
      </c>
      <c r="C16" s="3">
        <v>43708</v>
      </c>
      <c r="D16" s="5">
        <v>43669</v>
      </c>
      <c r="E16" s="15">
        <f>IF(AND(C16&lt;&gt;"",D16&lt;&gt;""),D16-C16,"")</f>
        <v>-39</v>
      </c>
      <c r="F16" s="22">
        <f t="shared" ref="F16:F29" si="6">IF(AND(E16&lt;&gt;"",B16&lt;&gt;""),E16*B16,"")</f>
        <v>-47580</v>
      </c>
      <c r="G16" s="19" t="s">
        <v>57</v>
      </c>
      <c r="J16" s="19"/>
    </row>
    <row r="17" spans="1:10" x14ac:dyDescent="0.3">
      <c r="A17" s="18" t="s">
        <v>37</v>
      </c>
      <c r="B17" s="2">
        <v>1400</v>
      </c>
      <c r="C17" s="3">
        <v>43686</v>
      </c>
      <c r="D17" s="5">
        <v>43669</v>
      </c>
      <c r="E17" s="15">
        <f>IF(AND(C17&lt;&gt;"",D17&lt;&gt;""),D17-C17,"")</f>
        <v>-17</v>
      </c>
      <c r="F17" s="22">
        <f t="shared" si="6"/>
        <v>-23800</v>
      </c>
      <c r="G17" s="1" t="s">
        <v>36</v>
      </c>
      <c r="J17" s="19"/>
    </row>
    <row r="18" spans="1:10" x14ac:dyDescent="0.3">
      <c r="A18" s="18" t="s">
        <v>39</v>
      </c>
      <c r="B18" s="2">
        <v>244.26</v>
      </c>
      <c r="C18" s="3">
        <v>43689</v>
      </c>
      <c r="D18" s="5">
        <v>43669</v>
      </c>
      <c r="E18" s="15">
        <f>IF(AND(C18&lt;&gt;"",D18&lt;&gt;""),D18-C18,"")</f>
        <v>-20</v>
      </c>
      <c r="F18" s="22">
        <f t="shared" si="6"/>
        <v>-4885.2</v>
      </c>
      <c r="G18" s="18" t="s">
        <v>38</v>
      </c>
      <c r="J18" s="19"/>
    </row>
    <row r="19" spans="1:10" x14ac:dyDescent="0.3">
      <c r="A19" s="18" t="s">
        <v>43</v>
      </c>
      <c r="B19" s="2">
        <v>1400</v>
      </c>
      <c r="C19" s="3">
        <v>43691</v>
      </c>
      <c r="D19" s="5">
        <v>43669</v>
      </c>
      <c r="E19" s="15">
        <f t="shared" ref="E19:E29" si="7">IF(AND(C19&lt;&gt;"",D19&lt;&gt;""),D19-C19,"")</f>
        <v>-22</v>
      </c>
      <c r="F19" s="22">
        <f t="shared" si="6"/>
        <v>-30800</v>
      </c>
      <c r="G19" s="19" t="s">
        <v>44</v>
      </c>
      <c r="J19" s="19"/>
    </row>
    <row r="20" spans="1:10" x14ac:dyDescent="0.3">
      <c r="A20" s="18" t="s">
        <v>58</v>
      </c>
      <c r="B20" s="2">
        <v>700</v>
      </c>
      <c r="C20" s="3">
        <v>43691</v>
      </c>
      <c r="D20" s="5">
        <v>43669</v>
      </c>
      <c r="E20" s="15">
        <f t="shared" si="7"/>
        <v>-22</v>
      </c>
      <c r="F20" s="22">
        <f t="shared" si="6"/>
        <v>-15400</v>
      </c>
      <c r="G20" s="19" t="s">
        <v>40</v>
      </c>
      <c r="J20" s="19"/>
    </row>
    <row r="21" spans="1:10" x14ac:dyDescent="0.3">
      <c r="A21" s="18" t="s">
        <v>59</v>
      </c>
      <c r="B21" s="2">
        <v>2100</v>
      </c>
      <c r="C21" s="3">
        <v>43693</v>
      </c>
      <c r="D21" s="5">
        <v>43669</v>
      </c>
      <c r="E21" s="15">
        <f t="shared" si="7"/>
        <v>-24</v>
      </c>
      <c r="F21" s="22">
        <f t="shared" si="6"/>
        <v>-50400</v>
      </c>
      <c r="G21" s="19" t="s">
        <v>41</v>
      </c>
      <c r="J21" s="19"/>
    </row>
    <row r="22" spans="1:10" x14ac:dyDescent="0.3">
      <c r="A22" s="18" t="s">
        <v>60</v>
      </c>
      <c r="B22" s="2">
        <v>2100</v>
      </c>
      <c r="C22" s="3">
        <v>43716</v>
      </c>
      <c r="D22" s="3">
        <v>43698</v>
      </c>
      <c r="E22" s="15">
        <f t="shared" si="7"/>
        <v>-18</v>
      </c>
      <c r="F22" s="22">
        <f t="shared" si="6"/>
        <v>-37800</v>
      </c>
      <c r="G22" s="19" t="s">
        <v>42</v>
      </c>
      <c r="J22" s="19"/>
    </row>
    <row r="23" spans="1:10" x14ac:dyDescent="0.3">
      <c r="A23" s="18" t="s">
        <v>46</v>
      </c>
      <c r="B23" s="2">
        <v>96</v>
      </c>
      <c r="C23" s="3">
        <v>43737</v>
      </c>
      <c r="D23" s="3">
        <v>43698</v>
      </c>
      <c r="E23" s="15">
        <f t="shared" ref="E23:E28" si="8">IF(AND(C23&lt;&gt;"",D23&lt;&gt;""),D23-C23,"")</f>
        <v>-39</v>
      </c>
      <c r="F23" s="22">
        <f t="shared" ref="F23:F28" si="9">IF(AND(E23&lt;&gt;"",B23&lt;&gt;""),E23*B23,"")</f>
        <v>-3744</v>
      </c>
      <c r="G23" s="19" t="s">
        <v>47</v>
      </c>
      <c r="J23" s="19"/>
    </row>
    <row r="24" spans="1:10" x14ac:dyDescent="0.3">
      <c r="A24" s="18" t="s">
        <v>48</v>
      </c>
      <c r="B24" s="2">
        <v>203</v>
      </c>
      <c r="C24" s="3">
        <v>43734</v>
      </c>
      <c r="D24" s="3">
        <v>43718</v>
      </c>
      <c r="E24" s="15">
        <f t="shared" si="8"/>
        <v>-16</v>
      </c>
      <c r="F24" s="22">
        <f t="shared" si="9"/>
        <v>-3248</v>
      </c>
      <c r="G24" s="19" t="s">
        <v>49</v>
      </c>
      <c r="J24" s="19"/>
    </row>
    <row r="25" spans="1:10" x14ac:dyDescent="0.3">
      <c r="A25" s="18" t="s">
        <v>50</v>
      </c>
      <c r="B25" s="2">
        <v>190.09</v>
      </c>
      <c r="C25" s="3">
        <v>43742</v>
      </c>
      <c r="D25" s="3">
        <v>43718</v>
      </c>
      <c r="E25" s="15">
        <f t="shared" si="8"/>
        <v>-24</v>
      </c>
      <c r="F25" s="22">
        <f t="shared" si="9"/>
        <v>-4562.16</v>
      </c>
      <c r="G25" s="19" t="s">
        <v>51</v>
      </c>
    </row>
    <row r="26" spans="1:10" x14ac:dyDescent="0.3">
      <c r="A26" s="18" t="s">
        <v>52</v>
      </c>
      <c r="B26" s="2">
        <v>301.52</v>
      </c>
      <c r="C26" s="3">
        <v>43738</v>
      </c>
      <c r="D26" s="3">
        <v>43715</v>
      </c>
      <c r="E26" s="15">
        <f t="shared" si="8"/>
        <v>-23</v>
      </c>
      <c r="F26" s="22">
        <f t="shared" si="9"/>
        <v>-6934.9599999999991</v>
      </c>
      <c r="G26" s="19" t="s">
        <v>53</v>
      </c>
      <c r="J26" s="19"/>
    </row>
    <row r="27" spans="1:10" x14ac:dyDescent="0.3">
      <c r="A27" s="18" t="s">
        <v>54</v>
      </c>
      <c r="B27" s="2">
        <v>118.03</v>
      </c>
      <c r="C27" s="3">
        <v>43738</v>
      </c>
      <c r="D27" s="3">
        <v>43718</v>
      </c>
      <c r="E27" s="15">
        <f t="shared" si="8"/>
        <v>-20</v>
      </c>
      <c r="F27" s="22">
        <f t="shared" si="9"/>
        <v>-2360.6</v>
      </c>
      <c r="G27" s="19" t="s">
        <v>55</v>
      </c>
      <c r="J27" s="19"/>
    </row>
    <row r="28" spans="1:10" x14ac:dyDescent="0.3">
      <c r="A28" s="18" t="s">
        <v>61</v>
      </c>
      <c r="B28" s="2">
        <v>45</v>
      </c>
      <c r="C28" s="3">
        <v>43750</v>
      </c>
      <c r="D28" s="3">
        <v>43724</v>
      </c>
      <c r="E28" s="15">
        <f t="shared" si="8"/>
        <v>-26</v>
      </c>
      <c r="F28" s="22">
        <f t="shared" si="9"/>
        <v>-1170</v>
      </c>
      <c r="G28" s="19" t="s">
        <v>56</v>
      </c>
      <c r="J28" s="19"/>
    </row>
    <row r="29" spans="1:10" x14ac:dyDescent="0.3">
      <c r="A29" s="18" t="s">
        <v>62</v>
      </c>
      <c r="B29" s="2">
        <v>40</v>
      </c>
      <c r="C29" s="3">
        <v>43756</v>
      </c>
      <c r="D29" s="3">
        <v>43732</v>
      </c>
      <c r="E29" s="15">
        <f t="shared" si="7"/>
        <v>-24</v>
      </c>
      <c r="F29" s="22">
        <f t="shared" si="6"/>
        <v>-960</v>
      </c>
      <c r="G29" s="19" t="s">
        <v>63</v>
      </c>
      <c r="J29" s="19"/>
    </row>
    <row r="30" spans="1:10" x14ac:dyDescent="0.3">
      <c r="A30" s="6" t="s">
        <v>0</v>
      </c>
      <c r="B30" s="7">
        <f>SUM(B4:B29)</f>
        <v>20830.239999999998</v>
      </c>
      <c r="C30" s="8"/>
      <c r="D30" s="8"/>
      <c r="E30" s="9"/>
      <c r="F30" s="10">
        <f>SUM(F4:F29)</f>
        <v>-516439.83</v>
      </c>
      <c r="G30" s="11"/>
      <c r="H30" s="11"/>
      <c r="I30" s="11"/>
    </row>
    <row r="32" spans="1:10" ht="15.6" x14ac:dyDescent="0.3">
      <c r="A32" s="28" t="s">
        <v>6</v>
      </c>
      <c r="B32" s="29"/>
      <c r="C32" s="29"/>
      <c r="D32" s="16">
        <f>IF(AND(F30&lt;&gt;"",B30&lt;&gt;0),F30/B30,"")</f>
        <v>-24.792793073915618</v>
      </c>
    </row>
  </sheetData>
  <mergeCells count="6">
    <mergeCell ref="F2:F3"/>
    <mergeCell ref="E2:E3"/>
    <mergeCell ref="A32:C32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casale</cp:lastModifiedBy>
  <cp:lastPrinted>2018-03-26T14:51:13Z</cp:lastPrinted>
  <dcterms:created xsi:type="dcterms:W3CDTF">2015-03-02T16:51:10Z</dcterms:created>
  <dcterms:modified xsi:type="dcterms:W3CDTF">2019-10-21T06:50:20Z</dcterms:modified>
</cp:coreProperties>
</file>